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9BC3F252-0B78-4AE1-A077-4A24A1B6178B}" xr6:coauthVersionLast="37" xr6:coauthVersionMax="37" xr10:uidLastSave="{00000000-0000-0000-0000-000000000000}"/>
  <bookViews>
    <workbookView xWindow="0" yWindow="0" windowWidth="21570" windowHeight="7980" xr2:uid="{8650D8D1-5462-4FAF-BE07-7DA1203C6BE9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H112" i="1"/>
  <c r="I36" i="1"/>
  <c r="H36" i="1"/>
  <c r="H30" i="1"/>
  <c r="I24" i="1"/>
  <c r="H24" i="1"/>
  <c r="H109" i="1"/>
  <c r="I10" i="1"/>
  <c r="H10" i="1"/>
  <c r="I139" i="1" l="1"/>
  <c r="H130" i="1" l="1"/>
  <c r="I131" i="1"/>
  <c r="I130" i="1" s="1"/>
  <c r="I129" i="1"/>
  <c r="I127" i="1"/>
  <c r="I121" i="1"/>
  <c r="I114" i="1"/>
  <c r="I111" i="1"/>
  <c r="I108" i="1"/>
  <c r="I104" i="1"/>
  <c r="I101" i="1"/>
  <c r="I95" i="1"/>
  <c r="I86" i="1"/>
  <c r="I82" i="1"/>
  <c r="I80" i="1"/>
  <c r="I79" i="1"/>
  <c r="I78" i="1"/>
  <c r="I77" i="1"/>
  <c r="I76" i="1"/>
  <c r="I75" i="1"/>
  <c r="I72" i="1"/>
  <c r="I71" i="1"/>
  <c r="I64" i="1"/>
  <c r="I59" i="1"/>
  <c r="I57" i="1"/>
  <c r="I55" i="1"/>
  <c r="I54" i="1"/>
  <c r="I52" i="1"/>
  <c r="I51" i="1"/>
  <c r="I49" i="1"/>
  <c r="I48" i="1"/>
  <c r="I47" i="1"/>
  <c r="I44" i="1"/>
  <c r="I41" i="1"/>
  <c r="I38" i="1"/>
  <c r="I37" i="1"/>
  <c r="I34" i="1"/>
  <c r="I33" i="1"/>
  <c r="I31" i="1"/>
  <c r="I29" i="1"/>
  <c r="I26" i="1"/>
  <c r="I25" i="1"/>
  <c r="I23" i="1"/>
  <c r="I20" i="1"/>
  <c r="I19" i="1"/>
  <c r="I17" i="1"/>
  <c r="I16" i="1"/>
  <c r="I15" i="1"/>
  <c r="I14" i="1"/>
  <c r="I13" i="1"/>
  <c r="I12" i="1"/>
  <c r="I11" i="1"/>
  <c r="H100" i="1" l="1"/>
  <c r="H21" i="1"/>
  <c r="I21" i="1" s="1"/>
  <c r="H126" i="1"/>
  <c r="I126" i="1" s="1"/>
  <c r="H124" i="1"/>
  <c r="H138" i="1"/>
  <c r="I138" i="1" s="1"/>
  <c r="H135" i="1"/>
  <c r="I135" i="1" s="1"/>
  <c r="F30" i="1" l="1"/>
  <c r="F40" i="1"/>
  <c r="I40" i="1" s="1"/>
  <c r="F43" i="1"/>
  <c r="I43" i="1" s="1"/>
  <c r="F70" i="1"/>
  <c r="F73" i="1"/>
  <c r="I73" i="1" s="1"/>
  <c r="F81" i="1"/>
  <c r="I81" i="1" s="1"/>
  <c r="F85" i="1"/>
  <c r="I85" i="1" s="1"/>
  <c r="F93" i="1"/>
  <c r="I93" i="1" s="1"/>
  <c r="F100" i="1"/>
  <c r="I100" i="1" s="1"/>
  <c r="F109" i="1"/>
  <c r="I109" i="1" s="1"/>
  <c r="F120" i="1"/>
  <c r="I120" i="1" s="1"/>
  <c r="F128" i="1"/>
  <c r="I128" i="1" s="1"/>
  <c r="F24" i="1"/>
  <c r="F18" i="1"/>
  <c r="I122" i="1"/>
  <c r="G122" i="1"/>
  <c r="F122" i="1"/>
  <c r="G120" i="1"/>
  <c r="G115" i="1"/>
  <c r="G112" i="1"/>
  <c r="G109" i="1"/>
  <c r="G104" i="1"/>
  <c r="G102" i="1"/>
  <c r="G100" i="1"/>
  <c r="I96" i="1"/>
  <c r="G96" i="1"/>
  <c r="F96" i="1"/>
  <c r="G93" i="1"/>
  <c r="G85" i="1"/>
  <c r="G81" i="1"/>
  <c r="G73" i="1"/>
  <c r="G70" i="1"/>
  <c r="I65" i="1"/>
  <c r="G65" i="1"/>
  <c r="F65" i="1"/>
  <c r="G58" i="1"/>
  <c r="I58" i="1" s="1"/>
  <c r="G54" i="1"/>
  <c r="G50" i="1"/>
  <c r="I50" i="1" s="1"/>
  <c r="F50" i="1"/>
  <c r="G45" i="1"/>
  <c r="I45" i="1" s="1"/>
  <c r="G43" i="1"/>
  <c r="G40" i="1"/>
  <c r="G36" i="1"/>
  <c r="G30" i="1"/>
  <c r="G24" i="1"/>
  <c r="G21" i="1"/>
  <c r="G18" i="1"/>
  <c r="G10" i="1"/>
  <c r="I70" i="1" l="1"/>
  <c r="I18" i="1"/>
  <c r="I30" i="1"/>
  <c r="F142" i="1"/>
  <c r="G142" i="1"/>
</calcChain>
</file>

<file path=xl/sharedStrings.xml><?xml version="1.0" encoding="utf-8"?>
<sst xmlns="http://schemas.openxmlformats.org/spreadsheetml/2006/main" count="241" uniqueCount="147">
  <si>
    <t>OSNOVNA ŠKOLA LASLOVO</t>
  </si>
  <si>
    <t>LASLOVO, ŠKOLSKA  1</t>
  </si>
  <si>
    <t>Tel./fax 031 289 800</t>
  </si>
  <si>
    <t xml:space="preserve">                                                                                          Upravni odjel za prosvjetu, kulturu, šport i</t>
  </si>
  <si>
    <t>031 289 003</t>
  </si>
  <si>
    <t xml:space="preserve">PLAN  NABAVE ZA 2022. GODINU </t>
  </si>
  <si>
    <t>Račun</t>
  </si>
  <si>
    <t>Pozicija</t>
  </si>
  <si>
    <t>Opis</t>
  </si>
  <si>
    <t>Način Nabave</t>
  </si>
  <si>
    <t>Opći
troškovi</t>
  </si>
  <si>
    <t>Stvarni
troškovi
(namjenski)</t>
  </si>
  <si>
    <t>Vlastiti prihodi</t>
  </si>
  <si>
    <t>Ukupno
tekući
troškovi</t>
  </si>
  <si>
    <t>Službena putovanja</t>
  </si>
  <si>
    <t>bagatelna nab.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</si>
  <si>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</si>
  <si>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</si>
  <si>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</si>
  <si>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</si>
  <si>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</si>
  <si>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</si>
  <si>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</si>
  <si>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</si>
  <si>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</si>
  <si>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</si>
  <si>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</si>
  <si>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</si>
  <si>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</si>
  <si>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</si>
  <si>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</si>
  <si>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</si>
  <si>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</si>
  <si>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</si>
  <si>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</si>
  <si>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</si>
  <si>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osnivač</t>
  </si>
  <si>
    <t>Topla voda (toplana)</t>
  </si>
  <si>
    <t>Plin</t>
  </si>
  <si>
    <t>Motorni benzin I dizel gorivo</t>
  </si>
  <si>
    <t>Ostali materijal za proizvodnju energije (ugljen, drva, teško ulje)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</si>
  <si>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</si>
  <si>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</si>
  <si>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</si>
  <si>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</si>
  <si>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</si>
  <si>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</si>
  <si>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</si>
  <si>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</si>
  <si>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</si>
  <si>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</si>
  <si>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</si>
  <si>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</si>
  <si>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</si>
  <si>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</si>
  <si>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</si>
  <si>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</si>
  <si>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</si>
  <si>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</si>
  <si>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</si>
  <si>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</si>
  <si>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</si>
  <si>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</si>
  <si>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</si>
  <si>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</si>
  <si>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</si>
  <si>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</si>
  <si>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Pričuva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</si>
  <si>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</si>
  <si>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</si>
  <si>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</si>
  <si>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</si>
  <si>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</si>
  <si>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</si>
  <si>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</si>
  <si>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</si>
  <si>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</si>
  <si>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</si>
  <si>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</si>
  <si>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</si>
  <si>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</si>
  <si>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</si>
  <si>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</si>
  <si>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</si>
  <si>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</si>
  <si>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</si>
  <si>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</si>
  <si>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</si>
  <si>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</si>
  <si>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</si>
  <si>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</si>
  <si>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</si>
  <si>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</si>
  <si>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</si>
  <si>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</si>
  <si>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</si>
  <si>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</si>
  <si>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Naknada troškova osobama izvan radnog odnosa</t>
  </si>
  <si>
    <t>Naknada troškova službenog puta</t>
  </si>
  <si>
    <t>Naknada ostalih troškova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</si>
  <si>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</si>
  <si>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</si>
  <si>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</si>
  <si>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</si>
  <si>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</si>
  <si>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</si>
  <si>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</si>
  <si>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</si>
  <si>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</si>
  <si>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</si>
  <si>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</si>
  <si>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</si>
  <si>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Ostali nespomenuti rashodi poslovnja</t>
  </si>
  <si>
    <t>Rashodi protokola (vijenci, cvijeće, svijeće i slično)</t>
  </si>
  <si>
    <t xml:space="preserve">Ostali nespomenuti rashodi 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</si>
  <si>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</si>
  <si>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</si>
  <si>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</si>
  <si>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</si>
  <si>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</si>
  <si>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</si>
  <si>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</si>
  <si>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</si>
  <si>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</si>
  <si>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Prijevoz učenika, vlastiti prijevoz roditelja</t>
  </si>
  <si>
    <t>Ostale usluge za komunikaciju i prijevoz</t>
  </si>
  <si>
    <t>Ostali rashodi zazaposlene</t>
  </si>
  <si>
    <t>Ostali ne navedeni rashodi poslovanja</t>
  </si>
  <si>
    <t>Materijal i sirovine</t>
  </si>
  <si>
    <t>Namirnice</t>
  </si>
  <si>
    <t>Postrojenja i oprema</t>
  </si>
  <si>
    <t>Računala i računalna oprema</t>
  </si>
  <si>
    <t>Uredska oprema</t>
  </si>
  <si>
    <t>Komunikacijska oprema</t>
  </si>
  <si>
    <t>Ostala komunikacijska oprema</t>
  </si>
  <si>
    <t>Sportska i glazbena oprema</t>
  </si>
  <si>
    <t>Sportska oprema</t>
  </si>
  <si>
    <t>Glazbeni instrumenti i oprema</t>
  </si>
  <si>
    <t>Knjige</t>
  </si>
  <si>
    <t>UKUPNO:</t>
  </si>
  <si>
    <t>U Laslovu, 30.12.2022.</t>
  </si>
  <si>
    <t>Naknade građanima i kućanstvima u naravi</t>
  </si>
  <si>
    <t>Ostale naknade iz proračuna u naravi</t>
  </si>
  <si>
    <t>Plan nabave za 2022. godinu primjenjuje se od 01. siječnja 2022. godine, a objevit će se na internetskoj stranici OŠ Laslovo.</t>
  </si>
  <si>
    <t>Ravnateljica:</t>
  </si>
  <si>
    <t>Silvija Bocka</t>
  </si>
  <si>
    <t>Plan nabave za 2022. godinu realizirati će se iz financijskih sredstava Ministarstva znanosti i obrazovanja, nadležnog proračuna Osječko-baranjske županije, vlastitih prihoda, donacija i pomoći.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</si>
</sst>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right"/>
    </xf>
    <xf numFmtId="2" fontId="0" fillId="0" borderId="0" xfId="0" applyNumberFormat="1"/>
    <xf numFmtId="164" fontId="4" fillId="2" borderId="3" xfId="0" applyNumberFormat="1" applyFont="1" applyFill="1" applyBorder="1"/>
    <xf numFmtId="164" fontId="5" fillId="2" borderId="1" xfId="0" applyNumberFormat="1" applyFont="1" applyFill="1" applyBorder="1"/>
    <xf numFmtId="164" fontId="4" fillId="2" borderId="1" xfId="0" applyNumberFormat="1" applyFont="1" applyFill="1" applyBorder="1"/>
    <xf numFmtId="164" fontId="5" fillId="2" borderId="3" xfId="0" applyNumberFormat="1" applyFont="1" applyFill="1" applyBorder="1"/>
    <xf numFmtId="164" fontId="0" fillId="2" borderId="3" xfId="0" applyNumberFormat="1" applyFill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0" fillId="0" borderId="3" xfId="0" applyNumberFormat="1" applyBorder="1"/>
    <xf numFmtId="164" fontId="2" fillId="0" borderId="3" xfId="0" applyNumberFormat="1" applyFont="1" applyBorder="1"/>
    <xf numFmtId="4" fontId="5" fillId="0" borderId="1" xfId="0" applyNumberFormat="1" applyFont="1" applyBorder="1"/>
    <xf numFmtId="164" fontId="6" fillId="0" borderId="1" xfId="0" applyNumberFormat="1" applyFont="1" applyBorder="1"/>
    <xf numFmtId="164" fontId="6" fillId="2" borderId="1" xfId="0" applyNumberFormat="1" applyFont="1" applyFill="1" applyBorder="1"/>
    <xf numFmtId="0" fontId="0" fillId="0" borderId="0" xfId="0"/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97A3-7EFA-49AA-BBB4-FFFD0F92DA77}">
  <sheetPr>
    <pageSetUpPr fitToPage="1"/>
  </sheetPr>
  <dimension ref="A1:J154"/>
  <sheetViews>
    <sheetView tabSelected="1" topLeftCell="A28" workbookViewId="0">
      <selection activeCell="E56" sqref="E56"/>
    </sheetView>
  </sheetViews>
  <sheetFormatPr defaultRowHeight="15" x14ac:dyDescent="0.25"/>
  <cols>
    <col min="4" max="4" width="47.85546875" customWidth="1"/>
    <col min="5" max="5" width="20.7109375" customWidth="1"/>
    <col min="6" max="6" width="12.85546875" bestFit="1" customWidth="1"/>
    <col min="7" max="8" width="12.7109375" bestFit="1" customWidth="1"/>
    <col min="9" max="9" width="13.28515625" bestFit="1" customWidth="1"/>
    <col min="10" max="10" width="14.42578125" customWidth="1"/>
  </cols>
  <sheetData>
    <row r="1" spans="1:10" x14ac:dyDescent="0.25">
      <c r="A1" s="47" t="s">
        <v>0</v>
      </c>
      <c r="B1" s="48"/>
      <c r="C1" s="48"/>
      <c r="D1" s="48"/>
      <c r="E1" s="1"/>
    </row>
    <row r="2" spans="1:10" x14ac:dyDescent="0.25">
      <c r="A2" s="47" t="s">
        <v>1</v>
      </c>
      <c r="B2" s="48"/>
      <c r="C2" s="48"/>
      <c r="D2" s="2"/>
      <c r="E2" s="2"/>
    </row>
    <row r="3" spans="1:10" x14ac:dyDescent="0.25">
      <c r="A3" s="47" t="s">
        <v>2</v>
      </c>
      <c r="B3" s="48"/>
      <c r="C3" s="48"/>
      <c r="D3" s="1"/>
      <c r="E3" s="1"/>
    </row>
    <row r="4" spans="1:10" x14ac:dyDescent="0.25">
      <c r="A4" s="1" t="s">
        <v>3</v>
      </c>
      <c r="B4" s="3" t="s">
        <v>4</v>
      </c>
      <c r="C4" s="1"/>
      <c r="D4" s="49"/>
      <c r="E4" s="50"/>
      <c r="F4" s="50"/>
      <c r="G4" s="48"/>
      <c r="H4" s="48"/>
      <c r="I4" s="48"/>
    </row>
    <row r="5" spans="1:10" x14ac:dyDescent="0.25">
      <c r="D5" s="4"/>
      <c r="E5" s="4"/>
    </row>
    <row r="6" spans="1:10" x14ac:dyDescent="0.25">
      <c r="A6" s="42" t="s">
        <v>5</v>
      </c>
      <c r="B6" s="43"/>
      <c r="C6" s="43"/>
      <c r="D6" s="43"/>
      <c r="E6" s="43"/>
      <c r="F6" s="43"/>
      <c r="G6" s="43"/>
      <c r="H6" s="43"/>
      <c r="I6" s="43"/>
    </row>
    <row r="7" spans="1:10" x14ac:dyDescent="0.25">
      <c r="A7" s="44"/>
      <c r="B7" s="44"/>
      <c r="C7" s="44"/>
      <c r="D7" s="44"/>
      <c r="E7" s="44"/>
      <c r="F7" s="44"/>
    </row>
    <row r="8" spans="1:10" x14ac:dyDescent="0.25">
      <c r="A8" s="5"/>
      <c r="B8" s="5"/>
      <c r="C8" s="5"/>
      <c r="D8" s="5"/>
      <c r="E8" s="5"/>
      <c r="F8" s="5"/>
    </row>
    <row r="9" spans="1:10" ht="39" x14ac:dyDescent="0.25">
      <c r="A9" s="45" t="s">
        <v>6</v>
      </c>
      <c r="B9" s="46"/>
      <c r="C9" s="6" t="s">
        <v>7</v>
      </c>
      <c r="D9" s="6" t="s">
        <v>8</v>
      </c>
      <c r="E9" s="7" t="s">
        <v>9</v>
      </c>
      <c r="F9" s="8" t="s">
        <v>10</v>
      </c>
      <c r="G9" s="9" t="s">
        <v>11</v>
      </c>
      <c r="H9" s="9" t="s">
        <v>12</v>
      </c>
      <c r="I9" s="9" t="s">
        <v>13</v>
      </c>
    </row>
    <row r="10" spans="1:10" x14ac:dyDescent="0.25">
      <c r="A10" s="6">
        <v>3211</v>
      </c>
      <c r="B10" s="6"/>
      <c r="C10" s="6"/>
      <c r="D10" s="10" t="s">
        <v>14</v>
      </c>
      <c r="E10" s="10" t="s">
        <v>15</v>
      </c>
      <c r="F10" s="26">
        <v>20500</v>
      </c>
      <c r="G10" s="27">
        <f>SUM(G11:G17)</f>
        <v>0</v>
      </c>
      <c r="H10" s="28">
        <f>H11+H12+H13+H14+H15+H16</f>
        <v>158000</v>
      </c>
      <c r="I10" s="26">
        <f>F10+H10</f>
        <v>178500</v>
      </c>
      <c r="J10" s="39"/>
    </row>
    <row r="11" spans="1:10" x14ac:dyDescent="0.25">
      <c r="A11" s="11"/>
      <c r="B11" s="11">
        <v>32111</v>
      </c>
      <c r="C11" s="11"/>
      <c r="D11" s="12" t="s">
        <v>16</v>
      </c>
      <c r="E11" s="10" t="s">
        <v>15</v>
      </c>
      <c r="F11" s="29">
        <v>6000</v>
      </c>
      <c r="G11" s="27"/>
      <c r="H11" s="27">
        <v>16000</v>
      </c>
      <c r="I11" s="29">
        <f t="shared" ref="I11:I16" si="0">F11+H11</f>
        <v>22000</v>
      </c>
      <c r="J11" s="39"/>
    </row>
    <row r="12" spans="1:10" x14ac:dyDescent="0.25">
      <c r="A12" s="11"/>
      <c r="B12" s="11">
        <v>32112</v>
      </c>
      <c r="C12" s="11"/>
      <c r="D12" s="12" t="s">
        <v>17</v>
      </c>
      <c r="E12" s="10" t="s">
        <v>15</v>
      </c>
      <c r="F12" s="29">
        <v>2000</v>
      </c>
      <c r="G12" s="27"/>
      <c r="H12" s="27">
        <v>18000</v>
      </c>
      <c r="I12" s="29">
        <f t="shared" si="0"/>
        <v>20000</v>
      </c>
    </row>
    <row r="13" spans="1:10" x14ac:dyDescent="0.25">
      <c r="A13" s="11"/>
      <c r="B13" s="11">
        <v>32113</v>
      </c>
      <c r="C13" s="11"/>
      <c r="D13" s="12" t="s">
        <v>18</v>
      </c>
      <c r="E13" s="10" t="s">
        <v>15</v>
      </c>
      <c r="F13" s="29">
        <v>9000</v>
      </c>
      <c r="G13" s="27"/>
      <c r="H13" s="27">
        <v>20000</v>
      </c>
      <c r="I13" s="29">
        <f t="shared" si="0"/>
        <v>29000</v>
      </c>
    </row>
    <row r="14" spans="1:10" x14ac:dyDescent="0.25">
      <c r="A14" s="11"/>
      <c r="B14" s="11">
        <v>32114</v>
      </c>
      <c r="C14" s="11"/>
      <c r="D14" s="12" t="s">
        <v>19</v>
      </c>
      <c r="E14" s="10" t="s">
        <v>15</v>
      </c>
      <c r="F14" s="29">
        <v>1</v>
      </c>
      <c r="G14" s="27"/>
      <c r="H14" s="27">
        <v>50000</v>
      </c>
      <c r="I14" s="29">
        <f t="shared" si="0"/>
        <v>50001</v>
      </c>
    </row>
    <row r="15" spans="1:10" x14ac:dyDescent="0.25">
      <c r="A15" s="11"/>
      <c r="B15" s="11">
        <v>32115</v>
      </c>
      <c r="C15" s="11"/>
      <c r="D15" s="12" t="s">
        <v>20</v>
      </c>
      <c r="E15" s="10" t="s">
        <v>15</v>
      </c>
      <c r="F15" s="29">
        <v>3000</v>
      </c>
      <c r="G15" s="27"/>
      <c r="H15" s="27">
        <v>14000</v>
      </c>
      <c r="I15" s="29">
        <f t="shared" si="0"/>
        <v>17000</v>
      </c>
    </row>
    <row r="16" spans="1:10" x14ac:dyDescent="0.25">
      <c r="A16" s="11"/>
      <c r="B16" s="11">
        <v>32116</v>
      </c>
      <c r="C16" s="11"/>
      <c r="D16" s="12" t="s">
        <v>21</v>
      </c>
      <c r="E16" s="10" t="s">
        <v>15</v>
      </c>
      <c r="F16" s="29">
        <v>498</v>
      </c>
      <c r="G16" s="27"/>
      <c r="H16" s="27">
        <v>40000</v>
      </c>
      <c r="I16" s="29">
        <f t="shared" si="0"/>
        <v>40498</v>
      </c>
    </row>
    <row r="17" spans="1:9" x14ac:dyDescent="0.25">
      <c r="A17" s="11"/>
      <c r="B17" s="11">
        <v>32119</v>
      </c>
      <c r="C17" s="11"/>
      <c r="D17" s="12" t="s">
        <v>22</v>
      </c>
      <c r="E17" s="10" t="s">
        <v>15</v>
      </c>
      <c r="F17" s="29">
        <v>1</v>
      </c>
      <c r="G17" s="27"/>
      <c r="H17" s="27"/>
      <c r="I17" s="29">
        <f>F17</f>
        <v>1</v>
      </c>
    </row>
    <row r="18" spans="1:9" x14ac:dyDescent="0.25">
      <c r="A18" s="6">
        <v>3213</v>
      </c>
      <c r="B18" s="6"/>
      <c r="C18" s="6"/>
      <c r="D18" s="10" t="s">
        <v>23</v>
      </c>
      <c r="E18" s="10" t="s">
        <v>15</v>
      </c>
      <c r="F18" s="26">
        <f>F19+F20</f>
        <v>6000</v>
      </c>
      <c r="G18" s="27">
        <f>SUM(G19:G20)</f>
        <v>0</v>
      </c>
      <c r="H18" s="28"/>
      <c r="I18" s="26">
        <f>F18+G18</f>
        <v>6000</v>
      </c>
    </row>
    <row r="19" spans="1:9" x14ac:dyDescent="0.25">
      <c r="A19" s="11"/>
      <c r="B19" s="11">
        <v>32131</v>
      </c>
      <c r="C19" s="11"/>
      <c r="D19" s="12" t="s">
        <v>24</v>
      </c>
      <c r="E19" s="10" t="s">
        <v>15</v>
      </c>
      <c r="F19" s="29">
        <v>5000</v>
      </c>
      <c r="G19" s="27"/>
      <c r="H19" s="27"/>
      <c r="I19" s="29">
        <f>F19</f>
        <v>5000</v>
      </c>
    </row>
    <row r="20" spans="1:9" x14ac:dyDescent="0.25">
      <c r="A20" s="11"/>
      <c r="B20" s="11">
        <v>32132</v>
      </c>
      <c r="C20" s="11"/>
      <c r="D20" s="12" t="s">
        <v>25</v>
      </c>
      <c r="E20" s="10" t="s">
        <v>15</v>
      </c>
      <c r="F20" s="29">
        <v>1000</v>
      </c>
      <c r="G20" s="30"/>
      <c r="H20" s="30"/>
      <c r="I20" s="29">
        <f>F20</f>
        <v>1000</v>
      </c>
    </row>
    <row r="21" spans="1:9" x14ac:dyDescent="0.25">
      <c r="A21" s="6">
        <v>3214</v>
      </c>
      <c r="B21" s="11"/>
      <c r="C21" s="6"/>
      <c r="D21" s="10" t="s">
        <v>26</v>
      </c>
      <c r="E21" s="10" t="s">
        <v>15</v>
      </c>
      <c r="F21" s="26">
        <v>8000</v>
      </c>
      <c r="G21" s="27">
        <f>SUM(G22:G23)</f>
        <v>0</v>
      </c>
      <c r="H21" s="28">
        <f>H22+H23</f>
        <v>3000</v>
      </c>
      <c r="I21" s="26">
        <f>F21+H21</f>
        <v>11000</v>
      </c>
    </row>
    <row r="22" spans="1:9" x14ac:dyDescent="0.25">
      <c r="A22" s="11"/>
      <c r="B22" s="11">
        <v>32141</v>
      </c>
      <c r="C22" s="11"/>
      <c r="D22" s="12" t="s">
        <v>27</v>
      </c>
      <c r="E22" s="10" t="s">
        <v>15</v>
      </c>
      <c r="F22" s="29">
        <v>7000</v>
      </c>
      <c r="G22" s="27"/>
      <c r="H22" s="27">
        <v>2000</v>
      </c>
      <c r="I22" s="29">
        <v>9000</v>
      </c>
    </row>
    <row r="23" spans="1:9" x14ac:dyDescent="0.25">
      <c r="A23" s="11"/>
      <c r="B23" s="11">
        <v>32149</v>
      </c>
      <c r="C23" s="11"/>
      <c r="D23" s="12" t="s">
        <v>26</v>
      </c>
      <c r="E23" s="10" t="s">
        <v>15</v>
      </c>
      <c r="F23" s="29">
        <v>1000</v>
      </c>
      <c r="G23" s="30"/>
      <c r="H23" s="30">
        <v>1000</v>
      </c>
      <c r="I23" s="29">
        <f>F23+H23</f>
        <v>2000</v>
      </c>
    </row>
    <row r="24" spans="1:9" x14ac:dyDescent="0.25">
      <c r="A24" s="6">
        <v>3221</v>
      </c>
      <c r="B24" s="6"/>
      <c r="C24" s="6"/>
      <c r="D24" s="10" t="s">
        <v>28</v>
      </c>
      <c r="E24" s="10" t="s">
        <v>15</v>
      </c>
      <c r="F24" s="26">
        <f>F25+F26+F27+F28+F29</f>
        <v>20200</v>
      </c>
      <c r="G24" s="37">
        <f>SUM(G25:G29)</f>
        <v>10000</v>
      </c>
      <c r="H24" s="28">
        <f>H26+H25</f>
        <v>2000</v>
      </c>
      <c r="I24" s="26">
        <f>F24+G24+H24</f>
        <v>32200</v>
      </c>
    </row>
    <row r="25" spans="1:9" x14ac:dyDescent="0.25">
      <c r="A25" s="11"/>
      <c r="B25" s="11">
        <v>32211</v>
      </c>
      <c r="C25" s="11"/>
      <c r="D25" s="12" t="s">
        <v>29</v>
      </c>
      <c r="E25" s="10" t="s">
        <v>15</v>
      </c>
      <c r="F25" s="29">
        <v>6000</v>
      </c>
      <c r="G25" s="27">
        <v>10000</v>
      </c>
      <c r="H25" s="27">
        <v>1000</v>
      </c>
      <c r="I25" s="29">
        <f>F25+G25+H25</f>
        <v>17000</v>
      </c>
    </row>
    <row r="26" spans="1:9" x14ac:dyDescent="0.25">
      <c r="A26" s="11"/>
      <c r="B26" s="11">
        <v>32212</v>
      </c>
      <c r="C26" s="11"/>
      <c r="D26" s="12" t="s">
        <v>30</v>
      </c>
      <c r="E26" s="10" t="s">
        <v>15</v>
      </c>
      <c r="F26" s="29">
        <v>4800</v>
      </c>
      <c r="G26" s="27"/>
      <c r="H26" s="27">
        <v>1000</v>
      </c>
      <c r="I26" s="29">
        <f>F26+H26</f>
        <v>5800</v>
      </c>
    </row>
    <row r="27" spans="1:9" x14ac:dyDescent="0.25">
      <c r="A27" s="11"/>
      <c r="B27" s="11">
        <v>32214</v>
      </c>
      <c r="C27" s="11"/>
      <c r="D27" s="12" t="s">
        <v>31</v>
      </c>
      <c r="E27" s="10" t="s">
        <v>15</v>
      </c>
      <c r="F27" s="29">
        <v>4400</v>
      </c>
      <c r="G27" s="27"/>
      <c r="H27" s="27"/>
      <c r="I27" s="29">
        <v>4400</v>
      </c>
    </row>
    <row r="28" spans="1:9" x14ac:dyDescent="0.25">
      <c r="A28" s="11"/>
      <c r="B28" s="11">
        <v>32216</v>
      </c>
      <c r="C28" s="11"/>
      <c r="D28" s="12" t="s">
        <v>32</v>
      </c>
      <c r="E28" s="10" t="s">
        <v>15</v>
      </c>
      <c r="F28" s="29">
        <v>1000</v>
      </c>
      <c r="G28" s="27"/>
      <c r="H28" s="27"/>
      <c r="I28" s="29">
        <v>1000</v>
      </c>
    </row>
    <row r="29" spans="1:9" x14ac:dyDescent="0.25">
      <c r="A29" s="11"/>
      <c r="B29" s="11">
        <v>32219</v>
      </c>
      <c r="C29" s="11"/>
      <c r="D29" s="12" t="s">
        <v>33</v>
      </c>
      <c r="E29" s="10" t="s">
        <v>15</v>
      </c>
      <c r="F29" s="29">
        <v>4000</v>
      </c>
      <c r="G29" s="27"/>
      <c r="H29" s="27"/>
      <c r="I29" s="29">
        <f>F29+G29</f>
        <v>4000</v>
      </c>
    </row>
    <row r="30" spans="1:9" x14ac:dyDescent="0.25">
      <c r="A30" s="6">
        <v>3223</v>
      </c>
      <c r="B30" s="6"/>
      <c r="C30" s="6"/>
      <c r="D30" s="10" t="s">
        <v>34</v>
      </c>
      <c r="E30" s="10"/>
      <c r="F30" s="26">
        <f>F34</f>
        <v>4500</v>
      </c>
      <c r="G30" s="37">
        <f>SUM(G31:G35)</f>
        <v>84500</v>
      </c>
      <c r="H30" s="28">
        <f>H34</f>
        <v>3000</v>
      </c>
      <c r="I30" s="26">
        <f>F30+G30+H30</f>
        <v>92000</v>
      </c>
    </row>
    <row r="31" spans="1:9" x14ac:dyDescent="0.25">
      <c r="A31" s="11"/>
      <c r="B31" s="11">
        <v>32231</v>
      </c>
      <c r="C31" s="11"/>
      <c r="D31" s="12" t="s">
        <v>35</v>
      </c>
      <c r="E31" s="12" t="s">
        <v>36</v>
      </c>
      <c r="F31" s="29"/>
      <c r="G31" s="27">
        <v>20000</v>
      </c>
      <c r="H31" s="27"/>
      <c r="I31" s="29">
        <f>G31</f>
        <v>20000</v>
      </c>
    </row>
    <row r="32" spans="1:9" x14ac:dyDescent="0.25">
      <c r="A32" s="11"/>
      <c r="B32" s="11">
        <v>32232</v>
      </c>
      <c r="C32" s="11"/>
      <c r="D32" s="12" t="s">
        <v>37</v>
      </c>
      <c r="E32" s="12"/>
      <c r="F32" s="29"/>
      <c r="G32" s="27"/>
      <c r="H32" s="27"/>
      <c r="I32" s="29"/>
    </row>
    <row r="33" spans="1:9" x14ac:dyDescent="0.25">
      <c r="A33" s="11"/>
      <c r="B33" s="11">
        <v>32233</v>
      </c>
      <c r="C33" s="11"/>
      <c r="D33" s="12" t="s">
        <v>38</v>
      </c>
      <c r="E33" s="12" t="s">
        <v>36</v>
      </c>
      <c r="F33" s="29"/>
      <c r="G33" s="27">
        <v>64500</v>
      </c>
      <c r="H33" s="27"/>
      <c r="I33" s="29">
        <f>G33</f>
        <v>64500</v>
      </c>
    </row>
    <row r="34" spans="1:9" x14ac:dyDescent="0.25">
      <c r="A34" s="11"/>
      <c r="B34" s="11">
        <v>32234</v>
      </c>
      <c r="C34" s="11"/>
      <c r="D34" s="12" t="s">
        <v>39</v>
      </c>
      <c r="E34" s="10" t="s">
        <v>15</v>
      </c>
      <c r="F34" s="29">
        <v>4500</v>
      </c>
      <c r="G34" s="27"/>
      <c r="H34" s="27">
        <v>3000</v>
      </c>
      <c r="I34" s="29">
        <f>F34+H34</f>
        <v>7500</v>
      </c>
    </row>
    <row r="35" spans="1:9" x14ac:dyDescent="0.25">
      <c r="A35" s="11"/>
      <c r="B35" s="11">
        <v>32239</v>
      </c>
      <c r="C35" s="11"/>
      <c r="D35" s="12" t="s">
        <v>40</v>
      </c>
      <c r="E35" s="10" t="s">
        <v>15</v>
      </c>
      <c r="F35" s="29"/>
      <c r="G35" s="27"/>
      <c r="H35" s="27"/>
      <c r="I35" s="29"/>
    </row>
    <row r="36" spans="1:9" x14ac:dyDescent="0.25">
      <c r="A36" s="6">
        <v>3224</v>
      </c>
      <c r="B36" s="6"/>
      <c r="C36" s="6"/>
      <c r="D36" s="10" t="s">
        <v>41</v>
      </c>
      <c r="E36" s="10" t="s">
        <v>15</v>
      </c>
      <c r="F36" s="26">
        <v>6500</v>
      </c>
      <c r="G36" s="27">
        <f>SUM(G37:G39)</f>
        <v>0</v>
      </c>
      <c r="H36" s="28">
        <f>H37+H38</f>
        <v>4000</v>
      </c>
      <c r="I36" s="26">
        <f>F36+H36</f>
        <v>10500</v>
      </c>
    </row>
    <row r="37" spans="1:9" x14ac:dyDescent="0.25">
      <c r="A37" s="11"/>
      <c r="B37" s="11">
        <v>32241</v>
      </c>
      <c r="C37" s="11"/>
      <c r="D37" s="12" t="s">
        <v>42</v>
      </c>
      <c r="E37" s="10" t="s">
        <v>15</v>
      </c>
      <c r="F37" s="29">
        <v>1500</v>
      </c>
      <c r="G37" s="27"/>
      <c r="H37" s="27">
        <v>1500</v>
      </c>
      <c r="I37" s="29">
        <f>F37+H37</f>
        <v>3000</v>
      </c>
    </row>
    <row r="38" spans="1:9" x14ac:dyDescent="0.25">
      <c r="A38" s="11"/>
      <c r="B38" s="11">
        <v>32242</v>
      </c>
      <c r="C38" s="11"/>
      <c r="D38" s="12" t="s">
        <v>43</v>
      </c>
      <c r="E38" s="10" t="s">
        <v>15</v>
      </c>
      <c r="F38" s="29">
        <v>5000</v>
      </c>
      <c r="G38" s="27"/>
      <c r="H38" s="27">
        <v>2500</v>
      </c>
      <c r="I38" s="29">
        <f>F38+H38</f>
        <v>7500</v>
      </c>
    </row>
    <row r="39" spans="1:9" x14ac:dyDescent="0.25">
      <c r="A39" s="11"/>
      <c r="B39" s="11">
        <v>32243</v>
      </c>
      <c r="C39" s="11"/>
      <c r="D39" s="12" t="s">
        <v>44</v>
      </c>
      <c r="E39" s="10" t="s">
        <v>15</v>
      </c>
      <c r="F39" s="29"/>
      <c r="G39" s="27"/>
      <c r="H39" s="27"/>
      <c r="I39" s="29"/>
    </row>
    <row r="40" spans="1:9" x14ac:dyDescent="0.25">
      <c r="A40" s="6">
        <v>3225</v>
      </c>
      <c r="B40" s="6"/>
      <c r="C40" s="6"/>
      <c r="D40" s="10" t="s">
        <v>45</v>
      </c>
      <c r="E40" s="10" t="s">
        <v>15</v>
      </c>
      <c r="F40" s="26">
        <f>F41</f>
        <v>8998</v>
      </c>
      <c r="G40" s="27">
        <f>SUM(G41:G42)</f>
        <v>0</v>
      </c>
      <c r="H40" s="27"/>
      <c r="I40" s="26">
        <f>F40</f>
        <v>8998</v>
      </c>
    </row>
    <row r="41" spans="1:9" x14ac:dyDescent="0.25">
      <c r="A41" s="11"/>
      <c r="B41" s="11">
        <v>32251</v>
      </c>
      <c r="C41" s="11"/>
      <c r="D41" s="12" t="s">
        <v>46</v>
      </c>
      <c r="E41" s="10" t="s">
        <v>15</v>
      </c>
      <c r="F41" s="29">
        <v>8998</v>
      </c>
      <c r="G41" s="27"/>
      <c r="H41" s="27"/>
      <c r="I41" s="29">
        <f>F41</f>
        <v>8998</v>
      </c>
    </row>
    <row r="42" spans="1:9" x14ac:dyDescent="0.25">
      <c r="A42" s="11"/>
      <c r="B42" s="11">
        <v>32252</v>
      </c>
      <c r="C42" s="11"/>
      <c r="D42" s="12" t="s">
        <v>47</v>
      </c>
      <c r="E42" s="10" t="s">
        <v>15</v>
      </c>
      <c r="F42" s="29"/>
      <c r="G42" s="30"/>
      <c r="H42" s="30"/>
      <c r="I42" s="29"/>
    </row>
    <row r="43" spans="1:9" x14ac:dyDescent="0.25">
      <c r="A43" s="6">
        <v>3227</v>
      </c>
      <c r="B43" s="11"/>
      <c r="C43" s="6"/>
      <c r="D43" s="10" t="s">
        <v>48</v>
      </c>
      <c r="E43" s="10" t="s">
        <v>15</v>
      </c>
      <c r="F43" s="26">
        <f>F44</f>
        <v>3200</v>
      </c>
      <c r="G43" s="27">
        <f>SUM(G44)</f>
        <v>0</v>
      </c>
      <c r="H43" s="27"/>
      <c r="I43" s="26">
        <f>F43</f>
        <v>3200</v>
      </c>
    </row>
    <row r="44" spans="1:9" x14ac:dyDescent="0.25">
      <c r="A44" s="11"/>
      <c r="B44" s="11">
        <v>32271</v>
      </c>
      <c r="C44" s="11"/>
      <c r="D44" s="12" t="s">
        <v>48</v>
      </c>
      <c r="E44" s="10" t="s">
        <v>15</v>
      </c>
      <c r="F44" s="29">
        <v>3200</v>
      </c>
      <c r="G44" s="30"/>
      <c r="H44" s="30"/>
      <c r="I44" s="29">
        <f>F44</f>
        <v>3200</v>
      </c>
    </row>
    <row r="45" spans="1:9" x14ac:dyDescent="0.25">
      <c r="A45" s="6">
        <v>3231</v>
      </c>
      <c r="B45" s="6"/>
      <c r="C45" s="6"/>
      <c r="D45" s="10" t="s">
        <v>49</v>
      </c>
      <c r="E45" s="10"/>
      <c r="F45" s="26">
        <v>14000</v>
      </c>
      <c r="G45" s="37">
        <f>SUM(G46:G49)</f>
        <v>11260</v>
      </c>
      <c r="H45" s="28"/>
      <c r="I45" s="26">
        <f>F45+G45</f>
        <v>25260</v>
      </c>
    </row>
    <row r="46" spans="1:9" x14ac:dyDescent="0.25">
      <c r="A46" s="11"/>
      <c r="B46" s="11">
        <v>32311</v>
      </c>
      <c r="C46" s="11"/>
      <c r="D46" s="12" t="s">
        <v>50</v>
      </c>
      <c r="E46" s="10" t="s">
        <v>15</v>
      </c>
      <c r="F46" s="29">
        <v>8000</v>
      </c>
      <c r="G46" s="27"/>
      <c r="H46" s="27"/>
      <c r="I46" s="29">
        <v>8000</v>
      </c>
    </row>
    <row r="47" spans="1:9" x14ac:dyDescent="0.25">
      <c r="A47" s="11"/>
      <c r="B47" s="11">
        <v>32312</v>
      </c>
      <c r="C47" s="11"/>
      <c r="D47" s="12" t="s">
        <v>51</v>
      </c>
      <c r="E47" s="10" t="s">
        <v>15</v>
      </c>
      <c r="F47" s="29">
        <v>2</v>
      </c>
      <c r="G47" s="27"/>
      <c r="H47" s="27"/>
      <c r="I47" s="29">
        <f>F47</f>
        <v>2</v>
      </c>
    </row>
    <row r="48" spans="1:9" x14ac:dyDescent="0.25">
      <c r="A48" s="11"/>
      <c r="B48" s="11">
        <v>32313</v>
      </c>
      <c r="C48" s="11"/>
      <c r="D48" s="12" t="s">
        <v>52</v>
      </c>
      <c r="E48" s="10" t="s">
        <v>15</v>
      </c>
      <c r="F48" s="29">
        <v>1000</v>
      </c>
      <c r="G48" s="27"/>
      <c r="H48" s="27"/>
      <c r="I48" s="29">
        <f>F48</f>
        <v>1000</v>
      </c>
    </row>
    <row r="49" spans="1:9" x14ac:dyDescent="0.25">
      <c r="A49" s="11"/>
      <c r="B49" s="11">
        <v>32319</v>
      </c>
      <c r="C49" s="11"/>
      <c r="D49" s="12" t="s">
        <v>53</v>
      </c>
      <c r="E49" s="10" t="s">
        <v>15</v>
      </c>
      <c r="F49" s="29">
        <v>4998</v>
      </c>
      <c r="G49" s="27">
        <v>11260</v>
      </c>
      <c r="H49" s="27"/>
      <c r="I49" s="29">
        <f>F49+G49</f>
        <v>16258</v>
      </c>
    </row>
    <row r="50" spans="1:9" x14ac:dyDescent="0.25">
      <c r="A50" s="6">
        <v>3232</v>
      </c>
      <c r="B50" s="6"/>
      <c r="C50" s="6"/>
      <c r="D50" s="10" t="s">
        <v>54</v>
      </c>
      <c r="E50" s="10"/>
      <c r="F50" s="29">
        <f>SUM(F51:F53)</f>
        <v>0</v>
      </c>
      <c r="G50" s="37">
        <f>SUM(G51:G53)</f>
        <v>70000</v>
      </c>
      <c r="H50" s="28"/>
      <c r="I50" s="28">
        <f>G50</f>
        <v>70000</v>
      </c>
    </row>
    <row r="51" spans="1:9" x14ac:dyDescent="0.25">
      <c r="A51" s="11"/>
      <c r="B51" s="11">
        <v>32321</v>
      </c>
      <c r="C51" s="11"/>
      <c r="D51" s="12" t="s">
        <v>55</v>
      </c>
      <c r="E51" s="10" t="s">
        <v>15</v>
      </c>
      <c r="F51" s="29"/>
      <c r="G51" s="27">
        <v>35000</v>
      </c>
      <c r="H51" s="27"/>
      <c r="I51" s="27">
        <f>G51</f>
        <v>35000</v>
      </c>
    </row>
    <row r="52" spans="1:9" x14ac:dyDescent="0.25">
      <c r="A52" s="11"/>
      <c r="B52" s="11">
        <v>32322</v>
      </c>
      <c r="C52" s="11"/>
      <c r="D52" s="12" t="s">
        <v>56</v>
      </c>
      <c r="E52" s="10" t="s">
        <v>15</v>
      </c>
      <c r="F52" s="29"/>
      <c r="G52" s="27">
        <v>35000</v>
      </c>
      <c r="H52" s="27"/>
      <c r="I52" s="27">
        <f>G52</f>
        <v>35000</v>
      </c>
    </row>
    <row r="53" spans="1:9" x14ac:dyDescent="0.25">
      <c r="A53" s="11"/>
      <c r="B53" s="11">
        <v>32323</v>
      </c>
      <c r="C53" s="11"/>
      <c r="D53" s="12" t="s">
        <v>57</v>
      </c>
      <c r="E53" s="10" t="s">
        <v>15</v>
      </c>
      <c r="F53" s="29"/>
      <c r="G53" s="27"/>
      <c r="H53" s="27"/>
      <c r="I53" s="29"/>
    </row>
    <row r="54" spans="1:9" x14ac:dyDescent="0.25">
      <c r="A54" s="6">
        <v>3233</v>
      </c>
      <c r="B54" s="6"/>
      <c r="C54" s="6"/>
      <c r="D54" s="10" t="s">
        <v>58</v>
      </c>
      <c r="E54" s="10" t="s">
        <v>15</v>
      </c>
      <c r="F54" s="26">
        <v>1000</v>
      </c>
      <c r="G54" s="27">
        <f>SUM(G55:G57)</f>
        <v>0</v>
      </c>
      <c r="H54" s="28"/>
      <c r="I54" s="26">
        <f>F54</f>
        <v>1000</v>
      </c>
    </row>
    <row r="55" spans="1:9" x14ac:dyDescent="0.25">
      <c r="A55" s="11"/>
      <c r="B55" s="11">
        <v>32331</v>
      </c>
      <c r="C55" s="11"/>
      <c r="D55" s="12" t="s">
        <v>59</v>
      </c>
      <c r="E55" s="10" t="s">
        <v>15</v>
      </c>
      <c r="F55" s="29">
        <v>1</v>
      </c>
      <c r="G55" s="27"/>
      <c r="H55" s="27"/>
      <c r="I55" s="29">
        <f>F55</f>
        <v>1</v>
      </c>
    </row>
    <row r="56" spans="1:9" x14ac:dyDescent="0.25">
      <c r="A56" s="11"/>
      <c r="B56" s="11">
        <v>32332</v>
      </c>
      <c r="C56" s="11"/>
      <c r="D56" s="12" t="s">
        <v>60</v>
      </c>
      <c r="E56" s="10" t="s">
        <v>15</v>
      </c>
      <c r="F56" s="29">
        <v>500</v>
      </c>
      <c r="G56" s="27"/>
      <c r="H56" s="27"/>
      <c r="I56" s="29">
        <v>500</v>
      </c>
    </row>
    <row r="57" spans="1:9" x14ac:dyDescent="0.25">
      <c r="A57" s="11"/>
      <c r="B57" s="11">
        <v>32339</v>
      </c>
      <c r="C57" s="11"/>
      <c r="D57" s="12" t="s">
        <v>61</v>
      </c>
      <c r="E57" s="10" t="s">
        <v>15</v>
      </c>
      <c r="F57" s="29">
        <v>499</v>
      </c>
      <c r="G57" s="27"/>
      <c r="H57" s="27"/>
      <c r="I57" s="29">
        <f>F57</f>
        <v>499</v>
      </c>
    </row>
    <row r="58" spans="1:9" x14ac:dyDescent="0.25">
      <c r="A58" s="6">
        <v>3234</v>
      </c>
      <c r="B58" s="6"/>
      <c r="C58" s="6"/>
      <c r="D58" s="10" t="s">
        <v>62</v>
      </c>
      <c r="E58" s="10" t="s">
        <v>15</v>
      </c>
      <c r="F58" s="26">
        <v>8850</v>
      </c>
      <c r="G58" s="37">
        <f>SUM(G59:G64)</f>
        <v>4100</v>
      </c>
      <c r="H58" s="28"/>
      <c r="I58" s="26">
        <f>F58+G58</f>
        <v>12950</v>
      </c>
    </row>
    <row r="59" spans="1:9" x14ac:dyDescent="0.25">
      <c r="A59" s="11"/>
      <c r="B59" s="11">
        <v>32341</v>
      </c>
      <c r="C59" s="11"/>
      <c r="D59" s="12" t="s">
        <v>63</v>
      </c>
      <c r="E59" s="10" t="s">
        <v>15</v>
      </c>
      <c r="F59" s="29">
        <v>4600</v>
      </c>
      <c r="G59" s="27"/>
      <c r="H59" s="27"/>
      <c r="I59" s="29">
        <f>F59</f>
        <v>4600</v>
      </c>
    </row>
    <row r="60" spans="1:9" x14ac:dyDescent="0.25">
      <c r="A60" s="11"/>
      <c r="B60" s="11">
        <v>32342</v>
      </c>
      <c r="C60" s="11"/>
      <c r="D60" s="12" t="s">
        <v>64</v>
      </c>
      <c r="E60" s="10" t="s">
        <v>15</v>
      </c>
      <c r="F60" s="29">
        <v>2500</v>
      </c>
      <c r="G60" s="27"/>
      <c r="H60" s="27"/>
      <c r="I60" s="29">
        <v>2500</v>
      </c>
    </row>
    <row r="61" spans="1:9" x14ac:dyDescent="0.25">
      <c r="A61" s="11"/>
      <c r="B61" s="11">
        <v>32343</v>
      </c>
      <c r="C61" s="11"/>
      <c r="D61" s="12" t="s">
        <v>65</v>
      </c>
      <c r="E61" s="10" t="s">
        <v>15</v>
      </c>
      <c r="F61" s="29">
        <v>750</v>
      </c>
      <c r="G61" s="27"/>
      <c r="H61" s="27"/>
      <c r="I61" s="29">
        <v>750</v>
      </c>
    </row>
    <row r="62" spans="1:9" x14ac:dyDescent="0.25">
      <c r="A62" s="11"/>
      <c r="B62" s="11">
        <v>32344</v>
      </c>
      <c r="C62" s="11"/>
      <c r="D62" s="12" t="s">
        <v>66</v>
      </c>
      <c r="E62" s="10" t="s">
        <v>15</v>
      </c>
      <c r="F62" s="29">
        <v>1000</v>
      </c>
      <c r="G62" s="27"/>
      <c r="H62" s="27"/>
      <c r="I62" s="29">
        <v>1000</v>
      </c>
    </row>
    <row r="63" spans="1:9" x14ac:dyDescent="0.25">
      <c r="A63" s="11"/>
      <c r="B63" s="11">
        <v>32347</v>
      </c>
      <c r="C63" s="11"/>
      <c r="D63" s="12" t="s">
        <v>67</v>
      </c>
      <c r="E63" s="10" t="s">
        <v>15</v>
      </c>
      <c r="F63" s="29"/>
      <c r="G63" s="27"/>
      <c r="H63" s="27"/>
      <c r="I63" s="29"/>
    </row>
    <row r="64" spans="1:9" x14ac:dyDescent="0.25">
      <c r="A64" s="11"/>
      <c r="B64" s="11">
        <v>32349</v>
      </c>
      <c r="C64" s="11"/>
      <c r="D64" s="12" t="s">
        <v>68</v>
      </c>
      <c r="E64" s="10" t="s">
        <v>15</v>
      </c>
      <c r="F64" s="29"/>
      <c r="G64" s="27">
        <v>4100</v>
      </c>
      <c r="H64" s="27"/>
      <c r="I64" s="29">
        <f>G64</f>
        <v>4100</v>
      </c>
    </row>
    <row r="65" spans="1:9" x14ac:dyDescent="0.25">
      <c r="A65" s="13">
        <v>3235</v>
      </c>
      <c r="B65" s="11"/>
      <c r="C65" s="13"/>
      <c r="D65" s="14" t="s">
        <v>69</v>
      </c>
      <c r="E65" s="10"/>
      <c r="F65" s="29">
        <f>SUM(F66:F69)</f>
        <v>0</v>
      </c>
      <c r="G65" s="27">
        <f>SUM(G66:G69)</f>
        <v>0</v>
      </c>
      <c r="H65" s="27"/>
      <c r="I65" s="29">
        <f>SUM(I66:I69)</f>
        <v>0</v>
      </c>
    </row>
    <row r="66" spans="1:9" x14ac:dyDescent="0.25">
      <c r="A66" s="11"/>
      <c r="B66" s="11">
        <v>32351</v>
      </c>
      <c r="C66" s="11"/>
      <c r="D66" s="12" t="s">
        <v>70</v>
      </c>
      <c r="E66" s="10"/>
      <c r="F66" s="29"/>
      <c r="G66" s="27"/>
      <c r="H66" s="27"/>
      <c r="I66" s="29"/>
    </row>
    <row r="67" spans="1:9" x14ac:dyDescent="0.25">
      <c r="A67" s="11"/>
      <c r="B67" s="11">
        <v>32352</v>
      </c>
      <c r="C67" s="11"/>
      <c r="D67" s="12" t="s">
        <v>71</v>
      </c>
      <c r="E67" s="10"/>
      <c r="F67" s="29"/>
      <c r="G67" s="27"/>
      <c r="H67" s="27"/>
      <c r="I67" s="29"/>
    </row>
    <row r="68" spans="1:9" x14ac:dyDescent="0.25">
      <c r="A68" s="11"/>
      <c r="B68" s="11">
        <v>32353</v>
      </c>
      <c r="C68" s="11"/>
      <c r="D68" s="12" t="s">
        <v>72</v>
      </c>
      <c r="E68" s="10"/>
      <c r="F68" s="29"/>
      <c r="G68" s="27"/>
      <c r="H68" s="28"/>
      <c r="I68" s="29"/>
    </row>
    <row r="69" spans="1:9" x14ac:dyDescent="0.25">
      <c r="A69" s="11"/>
      <c r="B69" s="11">
        <v>32359</v>
      </c>
      <c r="C69" s="11"/>
      <c r="D69" s="12" t="s">
        <v>73</v>
      </c>
      <c r="E69" s="10"/>
      <c r="F69" s="29"/>
      <c r="G69" s="27"/>
      <c r="H69" s="27"/>
      <c r="I69" s="29"/>
    </row>
    <row r="70" spans="1:9" x14ac:dyDescent="0.25">
      <c r="A70" s="6">
        <v>3236</v>
      </c>
      <c r="B70" s="6"/>
      <c r="C70" s="6"/>
      <c r="D70" s="10" t="s">
        <v>74</v>
      </c>
      <c r="E70" s="10" t="s">
        <v>15</v>
      </c>
      <c r="F70" s="26">
        <f>F71+F72</f>
        <v>2152</v>
      </c>
      <c r="G70" s="37">
        <f>SUM(G71:G72)</f>
        <v>9000</v>
      </c>
      <c r="H70" s="27"/>
      <c r="I70" s="26">
        <f>F70+G70</f>
        <v>11152</v>
      </c>
    </row>
    <row r="71" spans="1:9" x14ac:dyDescent="0.25">
      <c r="A71" s="11"/>
      <c r="B71" s="11">
        <v>32361</v>
      </c>
      <c r="C71" s="11"/>
      <c r="D71" s="12" t="s">
        <v>75</v>
      </c>
      <c r="E71" s="10" t="s">
        <v>15</v>
      </c>
      <c r="F71" s="29">
        <v>1000</v>
      </c>
      <c r="G71" s="27">
        <v>9000</v>
      </c>
      <c r="H71" s="27"/>
      <c r="I71" s="29">
        <f>F71+G71</f>
        <v>10000</v>
      </c>
    </row>
    <row r="72" spans="1:9" x14ac:dyDescent="0.25">
      <c r="A72" s="11"/>
      <c r="B72" s="11">
        <v>32363</v>
      </c>
      <c r="C72" s="11"/>
      <c r="D72" s="12" t="s">
        <v>76</v>
      </c>
      <c r="E72" s="10" t="s">
        <v>15</v>
      </c>
      <c r="F72" s="29">
        <v>1152</v>
      </c>
      <c r="G72" s="30"/>
      <c r="H72" s="30"/>
      <c r="I72" s="30">
        <f>F72</f>
        <v>1152</v>
      </c>
    </row>
    <row r="73" spans="1:9" x14ac:dyDescent="0.25">
      <c r="A73" s="6">
        <v>3237</v>
      </c>
      <c r="B73" s="6"/>
      <c r="C73" s="6"/>
      <c r="D73" s="10" t="s">
        <v>77</v>
      </c>
      <c r="E73" s="10"/>
      <c r="F73" s="26">
        <f>F74+F75+F76+F77+F78+F79+F80</f>
        <v>7500</v>
      </c>
      <c r="G73" s="27">
        <f>SUM(G74:G80)</f>
        <v>0</v>
      </c>
      <c r="H73" s="28"/>
      <c r="I73" s="26">
        <f>F73</f>
        <v>7500</v>
      </c>
    </row>
    <row r="74" spans="1:9" x14ac:dyDescent="0.25">
      <c r="A74" s="11"/>
      <c r="B74" s="11">
        <v>32371</v>
      </c>
      <c r="C74" s="11"/>
      <c r="D74" s="12" t="s">
        <v>78</v>
      </c>
      <c r="E74" s="10" t="s">
        <v>15</v>
      </c>
      <c r="F74" s="29">
        <v>1500</v>
      </c>
      <c r="G74" s="27"/>
      <c r="H74" s="27"/>
      <c r="I74" s="29">
        <v>1500</v>
      </c>
    </row>
    <row r="75" spans="1:9" x14ac:dyDescent="0.25">
      <c r="A75" s="11"/>
      <c r="B75" s="11">
        <v>32372</v>
      </c>
      <c r="C75" s="11"/>
      <c r="D75" s="12" t="s">
        <v>79</v>
      </c>
      <c r="E75" s="10" t="s">
        <v>15</v>
      </c>
      <c r="F75" s="29">
        <v>1000</v>
      </c>
      <c r="G75" s="27"/>
      <c r="H75" s="27"/>
      <c r="I75" s="29">
        <f t="shared" ref="I75:I82" si="1">F75</f>
        <v>1000</v>
      </c>
    </row>
    <row r="76" spans="1:9" x14ac:dyDescent="0.25">
      <c r="A76" s="11"/>
      <c r="B76" s="11">
        <v>32373</v>
      </c>
      <c r="C76" s="11"/>
      <c r="D76" s="12" t="s">
        <v>80</v>
      </c>
      <c r="E76" s="10" t="s">
        <v>15</v>
      </c>
      <c r="F76" s="29">
        <v>1</v>
      </c>
      <c r="G76" s="27"/>
      <c r="H76" s="27"/>
      <c r="I76" s="29">
        <f t="shared" si="1"/>
        <v>1</v>
      </c>
    </row>
    <row r="77" spans="1:9" x14ac:dyDescent="0.25">
      <c r="A77" s="11"/>
      <c r="B77" s="11">
        <v>32374</v>
      </c>
      <c r="C77" s="11"/>
      <c r="D77" s="12" t="s">
        <v>81</v>
      </c>
      <c r="E77" s="10" t="s">
        <v>15</v>
      </c>
      <c r="F77" s="29">
        <v>1</v>
      </c>
      <c r="G77" s="27"/>
      <c r="H77" s="27"/>
      <c r="I77" s="29">
        <f t="shared" si="1"/>
        <v>1</v>
      </c>
    </row>
    <row r="78" spans="1:9" x14ac:dyDescent="0.25">
      <c r="A78" s="11"/>
      <c r="B78" s="11">
        <v>32375</v>
      </c>
      <c r="C78" s="11"/>
      <c r="D78" s="12" t="s">
        <v>82</v>
      </c>
      <c r="E78" s="10" t="s">
        <v>15</v>
      </c>
      <c r="F78" s="29">
        <v>1</v>
      </c>
      <c r="G78" s="27"/>
      <c r="H78" s="27"/>
      <c r="I78" s="29">
        <f t="shared" si="1"/>
        <v>1</v>
      </c>
    </row>
    <row r="79" spans="1:9" x14ac:dyDescent="0.25">
      <c r="A79" s="11"/>
      <c r="B79" s="11">
        <v>32376</v>
      </c>
      <c r="C79" s="11"/>
      <c r="D79" s="12" t="s">
        <v>83</v>
      </c>
      <c r="E79" s="10" t="s">
        <v>15</v>
      </c>
      <c r="F79" s="29">
        <v>1</v>
      </c>
      <c r="G79" s="27"/>
      <c r="H79" s="27"/>
      <c r="I79" s="29">
        <f t="shared" si="1"/>
        <v>1</v>
      </c>
    </row>
    <row r="80" spans="1:9" x14ac:dyDescent="0.25">
      <c r="A80" s="11"/>
      <c r="B80" s="11">
        <v>32379</v>
      </c>
      <c r="C80" s="11"/>
      <c r="D80" s="12" t="s">
        <v>84</v>
      </c>
      <c r="E80" s="10" t="s">
        <v>15</v>
      </c>
      <c r="F80" s="29">
        <v>4996</v>
      </c>
      <c r="G80" s="27"/>
      <c r="H80" s="27"/>
      <c r="I80" s="29">
        <f t="shared" si="1"/>
        <v>4996</v>
      </c>
    </row>
    <row r="81" spans="1:9" x14ac:dyDescent="0.25">
      <c r="A81" s="6">
        <v>3238</v>
      </c>
      <c r="B81" s="6"/>
      <c r="C81" s="6"/>
      <c r="D81" s="10" t="s">
        <v>85</v>
      </c>
      <c r="E81" s="10" t="s">
        <v>15</v>
      </c>
      <c r="F81" s="26">
        <f>F82</f>
        <v>6000</v>
      </c>
      <c r="G81" s="27">
        <f>SUM(G82:G84)</f>
        <v>0</v>
      </c>
      <c r="H81" s="27"/>
      <c r="I81" s="26">
        <f t="shared" si="1"/>
        <v>6000</v>
      </c>
    </row>
    <row r="82" spans="1:9" x14ac:dyDescent="0.25">
      <c r="A82" s="6"/>
      <c r="B82" s="11">
        <v>32381</v>
      </c>
      <c r="C82" s="11"/>
      <c r="D82" s="12" t="s">
        <v>86</v>
      </c>
      <c r="E82" s="10" t="s">
        <v>15</v>
      </c>
      <c r="F82" s="29">
        <v>6000</v>
      </c>
      <c r="G82" s="27"/>
      <c r="H82" s="27"/>
      <c r="I82" s="29">
        <f t="shared" si="1"/>
        <v>6000</v>
      </c>
    </row>
    <row r="83" spans="1:9" x14ac:dyDescent="0.25">
      <c r="A83" s="11"/>
      <c r="B83" s="11">
        <v>32382</v>
      </c>
      <c r="C83" s="11"/>
      <c r="D83" s="12" t="s">
        <v>87</v>
      </c>
      <c r="E83" s="10" t="s">
        <v>15</v>
      </c>
      <c r="F83" s="29"/>
      <c r="G83" s="27"/>
      <c r="H83" s="27"/>
      <c r="I83" s="29"/>
    </row>
    <row r="84" spans="1:9" x14ac:dyDescent="0.25">
      <c r="A84" s="11"/>
      <c r="B84" s="11">
        <v>32389</v>
      </c>
      <c r="C84" s="11"/>
      <c r="D84" s="12" t="s">
        <v>88</v>
      </c>
      <c r="E84" s="10" t="s">
        <v>15</v>
      </c>
      <c r="F84" s="29"/>
      <c r="G84" s="27"/>
      <c r="H84" s="27"/>
      <c r="I84" s="29"/>
    </row>
    <row r="85" spans="1:9" x14ac:dyDescent="0.25">
      <c r="A85" s="13">
        <v>3239</v>
      </c>
      <c r="B85" s="13"/>
      <c r="C85" s="13"/>
      <c r="D85" s="14" t="s">
        <v>89</v>
      </c>
      <c r="E85" s="10" t="s">
        <v>15</v>
      </c>
      <c r="F85" s="26">
        <f>F86+F87+F88+F90</f>
        <v>4900</v>
      </c>
      <c r="G85" s="27">
        <f>SUM(G86:G92)</f>
        <v>0</v>
      </c>
      <c r="H85" s="28"/>
      <c r="I85" s="26">
        <f>F85</f>
        <v>4900</v>
      </c>
    </row>
    <row r="86" spans="1:9" x14ac:dyDescent="0.25">
      <c r="A86" s="13"/>
      <c r="B86" s="15">
        <v>32391</v>
      </c>
      <c r="C86" s="15"/>
      <c r="D86" s="16" t="s">
        <v>90</v>
      </c>
      <c r="E86" s="10" t="s">
        <v>15</v>
      </c>
      <c r="F86" s="29">
        <v>4000</v>
      </c>
      <c r="G86" s="27"/>
      <c r="H86" s="27"/>
      <c r="I86" s="29">
        <f>F86</f>
        <v>4000</v>
      </c>
    </row>
    <row r="87" spans="1:9" x14ac:dyDescent="0.25">
      <c r="A87" s="13"/>
      <c r="B87" s="15">
        <v>32392</v>
      </c>
      <c r="C87" s="15"/>
      <c r="D87" s="16" t="s">
        <v>91</v>
      </c>
      <c r="E87" s="10" t="s">
        <v>15</v>
      </c>
      <c r="F87" s="29">
        <v>500</v>
      </c>
      <c r="G87" s="27"/>
      <c r="H87" s="27"/>
      <c r="I87" s="29">
        <v>500</v>
      </c>
    </row>
    <row r="88" spans="1:9" x14ac:dyDescent="0.25">
      <c r="A88" s="13"/>
      <c r="B88" s="15">
        <v>32393</v>
      </c>
      <c r="C88" s="15"/>
      <c r="D88" s="16" t="s">
        <v>92</v>
      </c>
      <c r="E88" s="10" t="s">
        <v>15</v>
      </c>
      <c r="F88" s="29">
        <v>200</v>
      </c>
      <c r="G88" s="27"/>
      <c r="H88" s="27"/>
      <c r="I88" s="29">
        <v>200</v>
      </c>
    </row>
    <row r="89" spans="1:9" x14ac:dyDescent="0.25">
      <c r="A89" s="13"/>
      <c r="B89" s="15">
        <v>32394</v>
      </c>
      <c r="C89" s="15"/>
      <c r="D89" s="16" t="s">
        <v>93</v>
      </c>
      <c r="E89" s="10" t="s">
        <v>15</v>
      </c>
      <c r="F89" s="29"/>
      <c r="G89" s="27"/>
      <c r="H89" s="27"/>
      <c r="I89" s="29"/>
    </row>
    <row r="90" spans="1:9" x14ac:dyDescent="0.25">
      <c r="A90" s="13"/>
      <c r="B90" s="15">
        <v>32395</v>
      </c>
      <c r="C90" s="15"/>
      <c r="D90" s="16" t="s">
        <v>94</v>
      </c>
      <c r="E90" s="10" t="s">
        <v>15</v>
      </c>
      <c r="F90" s="29">
        <v>200</v>
      </c>
      <c r="G90" s="27"/>
      <c r="H90" s="27"/>
      <c r="I90" s="29">
        <v>200</v>
      </c>
    </row>
    <row r="91" spans="1:9" x14ac:dyDescent="0.25">
      <c r="A91" s="13"/>
      <c r="B91" s="15">
        <v>32396</v>
      </c>
      <c r="C91" s="15"/>
      <c r="D91" s="16" t="s">
        <v>95</v>
      </c>
      <c r="E91" s="10" t="s">
        <v>15</v>
      </c>
      <c r="F91" s="29"/>
      <c r="G91" s="27"/>
      <c r="H91" s="27"/>
      <c r="I91" s="29"/>
    </row>
    <row r="92" spans="1:9" x14ac:dyDescent="0.25">
      <c r="A92" s="13"/>
      <c r="B92" s="15">
        <v>32399</v>
      </c>
      <c r="C92" s="15"/>
      <c r="D92" s="16" t="s">
        <v>96</v>
      </c>
      <c r="E92" s="10" t="s">
        <v>15</v>
      </c>
      <c r="F92" s="29"/>
      <c r="G92" s="27"/>
      <c r="H92" s="27"/>
      <c r="I92" s="29"/>
    </row>
    <row r="93" spans="1:9" x14ac:dyDescent="0.25">
      <c r="A93" s="13">
        <v>3241</v>
      </c>
      <c r="B93" s="15"/>
      <c r="C93" s="6"/>
      <c r="D93" s="10" t="s">
        <v>97</v>
      </c>
      <c r="E93" s="10" t="s">
        <v>15</v>
      </c>
      <c r="F93" s="26">
        <f>F95</f>
        <v>1000</v>
      </c>
      <c r="G93" s="27">
        <f>SUM(G94:G95)</f>
        <v>0</v>
      </c>
      <c r="H93" s="28"/>
      <c r="I93" s="26">
        <f>F93</f>
        <v>1000</v>
      </c>
    </row>
    <row r="94" spans="1:9" x14ac:dyDescent="0.25">
      <c r="A94" s="13"/>
      <c r="B94" s="15">
        <v>32411</v>
      </c>
      <c r="C94" s="15"/>
      <c r="D94" s="16" t="s">
        <v>98</v>
      </c>
      <c r="E94" s="10"/>
      <c r="F94" s="29"/>
      <c r="G94" s="27"/>
      <c r="H94" s="27"/>
      <c r="I94" s="29"/>
    </row>
    <row r="95" spans="1:9" x14ac:dyDescent="0.25">
      <c r="A95" s="13"/>
      <c r="B95" s="15">
        <v>32412</v>
      </c>
      <c r="C95" s="15"/>
      <c r="D95" s="16" t="s">
        <v>99</v>
      </c>
      <c r="E95" s="10" t="s">
        <v>15</v>
      </c>
      <c r="F95" s="29">
        <v>1000</v>
      </c>
      <c r="G95" s="27"/>
      <c r="H95" s="27"/>
      <c r="I95" s="29">
        <f>F95</f>
        <v>1000</v>
      </c>
    </row>
    <row r="96" spans="1:9" x14ac:dyDescent="0.25">
      <c r="A96" s="6">
        <v>3292</v>
      </c>
      <c r="B96" s="6"/>
      <c r="C96" s="6"/>
      <c r="D96" s="10" t="s">
        <v>100</v>
      </c>
      <c r="E96" s="10"/>
      <c r="F96" s="29">
        <f>SUM(F97:F99)</f>
        <v>0</v>
      </c>
      <c r="G96" s="27">
        <f>SUM(G97:G99)</f>
        <v>0</v>
      </c>
      <c r="H96" s="27"/>
      <c r="I96" s="29">
        <f>SUM(I97:I99)</f>
        <v>0</v>
      </c>
    </row>
    <row r="97" spans="1:9" x14ac:dyDescent="0.25">
      <c r="A97" s="11"/>
      <c r="B97" s="11">
        <v>32921</v>
      </c>
      <c r="C97" s="6"/>
      <c r="D97" s="12" t="s">
        <v>101</v>
      </c>
      <c r="E97" s="10"/>
      <c r="F97" s="29"/>
      <c r="G97" s="27"/>
      <c r="H97" s="27"/>
      <c r="I97" s="29"/>
    </row>
    <row r="98" spans="1:9" x14ac:dyDescent="0.25">
      <c r="A98" s="11"/>
      <c r="B98" s="11">
        <v>32922</v>
      </c>
      <c r="C98" s="11"/>
      <c r="D98" s="12" t="s">
        <v>102</v>
      </c>
      <c r="E98" s="10"/>
      <c r="F98" s="29"/>
      <c r="G98" s="27"/>
      <c r="H98" s="27"/>
      <c r="I98" s="29"/>
    </row>
    <row r="99" spans="1:9" x14ac:dyDescent="0.25">
      <c r="A99" s="11"/>
      <c r="B99" s="11">
        <v>32923</v>
      </c>
      <c r="C99" s="11"/>
      <c r="D99" s="12" t="s">
        <v>103</v>
      </c>
      <c r="E99" s="10"/>
      <c r="F99" s="29"/>
      <c r="G99" s="27"/>
      <c r="H99" s="27"/>
      <c r="I99" s="29"/>
    </row>
    <row r="100" spans="1:9" x14ac:dyDescent="0.25">
      <c r="A100" s="6">
        <v>3293</v>
      </c>
      <c r="B100" s="6"/>
      <c r="C100" s="6"/>
      <c r="D100" s="10" t="s">
        <v>104</v>
      </c>
      <c r="E100" s="10" t="s">
        <v>15</v>
      </c>
      <c r="F100" s="26">
        <f>F101</f>
        <v>1000</v>
      </c>
      <c r="G100" s="27">
        <f>SUM(G101)</f>
        <v>0</v>
      </c>
      <c r="H100" s="28">
        <f>H101</f>
        <v>5000</v>
      </c>
      <c r="I100" s="26">
        <f>F100+H100</f>
        <v>6000</v>
      </c>
    </row>
    <row r="101" spans="1:9" x14ac:dyDescent="0.25">
      <c r="A101" s="6"/>
      <c r="B101" s="11">
        <v>32931</v>
      </c>
      <c r="C101" s="6"/>
      <c r="D101" s="12" t="s">
        <v>104</v>
      </c>
      <c r="E101" s="10" t="s">
        <v>15</v>
      </c>
      <c r="F101" s="29">
        <v>1000</v>
      </c>
      <c r="G101" s="30"/>
      <c r="H101" s="30">
        <v>5000</v>
      </c>
      <c r="I101" s="29">
        <f>F101+H101</f>
        <v>6000</v>
      </c>
    </row>
    <row r="102" spans="1:9" x14ac:dyDescent="0.25">
      <c r="A102" s="6">
        <v>3294</v>
      </c>
      <c r="B102" s="6"/>
      <c r="C102" s="6"/>
      <c r="D102" s="10" t="s">
        <v>105</v>
      </c>
      <c r="E102" s="10" t="s">
        <v>15</v>
      </c>
      <c r="F102" s="26">
        <v>2000</v>
      </c>
      <c r="G102" s="27">
        <f>SUM(G103)</f>
        <v>0</v>
      </c>
      <c r="H102" s="27"/>
      <c r="I102" s="26">
        <v>2000</v>
      </c>
    </row>
    <row r="103" spans="1:9" x14ac:dyDescent="0.25">
      <c r="A103" s="11"/>
      <c r="B103" s="11">
        <v>32941</v>
      </c>
      <c r="C103" s="11"/>
      <c r="D103" s="12" t="s">
        <v>106</v>
      </c>
      <c r="E103" s="10" t="s">
        <v>15</v>
      </c>
      <c r="F103" s="29">
        <v>2000</v>
      </c>
      <c r="G103" s="30"/>
      <c r="H103" s="30"/>
      <c r="I103" s="29">
        <v>2000</v>
      </c>
    </row>
    <row r="104" spans="1:9" x14ac:dyDescent="0.25">
      <c r="A104" s="6">
        <v>3295</v>
      </c>
      <c r="B104" s="6"/>
      <c r="C104" s="6"/>
      <c r="D104" s="10" t="s">
        <v>107</v>
      </c>
      <c r="E104" s="10" t="s">
        <v>15</v>
      </c>
      <c r="F104" s="26">
        <v>1000</v>
      </c>
      <c r="G104" s="27">
        <f>SUM(G105:G108)</f>
        <v>0</v>
      </c>
      <c r="H104" s="28"/>
      <c r="I104" s="26">
        <f>F104</f>
        <v>1000</v>
      </c>
    </row>
    <row r="105" spans="1:9" x14ac:dyDescent="0.25">
      <c r="A105" s="11"/>
      <c r="B105" s="11">
        <v>32951</v>
      </c>
      <c r="C105" s="11"/>
      <c r="D105" s="12" t="s">
        <v>108</v>
      </c>
      <c r="E105" s="10"/>
      <c r="F105" s="29">
        <v>200</v>
      </c>
      <c r="G105" s="27"/>
      <c r="H105" s="27"/>
      <c r="I105" s="29">
        <v>200</v>
      </c>
    </row>
    <row r="106" spans="1:9" x14ac:dyDescent="0.25">
      <c r="A106" s="11"/>
      <c r="B106" s="11">
        <v>32952</v>
      </c>
      <c r="C106" s="11"/>
      <c r="D106" s="12" t="s">
        <v>109</v>
      </c>
      <c r="E106" s="10"/>
      <c r="F106" s="29">
        <v>200</v>
      </c>
      <c r="G106" s="27"/>
      <c r="H106" s="27"/>
      <c r="I106" s="29">
        <v>200</v>
      </c>
    </row>
    <row r="107" spans="1:9" x14ac:dyDescent="0.25">
      <c r="A107" s="11"/>
      <c r="B107" s="11">
        <v>32953</v>
      </c>
      <c r="C107" s="11"/>
      <c r="D107" s="12" t="s">
        <v>110</v>
      </c>
      <c r="E107" s="10"/>
      <c r="F107" s="29">
        <v>200</v>
      </c>
      <c r="G107" s="27"/>
      <c r="H107" s="27"/>
      <c r="I107" s="29">
        <v>200</v>
      </c>
    </row>
    <row r="108" spans="1:9" x14ac:dyDescent="0.25">
      <c r="A108" s="11"/>
      <c r="B108" s="11">
        <v>32954</v>
      </c>
      <c r="C108" s="11"/>
      <c r="D108" s="12" t="s">
        <v>111</v>
      </c>
      <c r="E108" s="10"/>
      <c r="F108" s="29">
        <v>400</v>
      </c>
      <c r="G108" s="27"/>
      <c r="H108" s="27"/>
      <c r="I108" s="29">
        <f>F108</f>
        <v>400</v>
      </c>
    </row>
    <row r="109" spans="1:9" x14ac:dyDescent="0.25">
      <c r="A109" s="6">
        <v>3299</v>
      </c>
      <c r="B109" s="6"/>
      <c r="C109" s="6"/>
      <c r="D109" s="10" t="s">
        <v>112</v>
      </c>
      <c r="E109" s="10"/>
      <c r="F109" s="26">
        <f>F110+F111</f>
        <v>7516</v>
      </c>
      <c r="G109" s="27">
        <f>SUM(G110:G111)</f>
        <v>0</v>
      </c>
      <c r="H109" s="28">
        <f>H111</f>
        <v>10000</v>
      </c>
      <c r="I109" s="26">
        <f>F109+H109</f>
        <v>17516</v>
      </c>
    </row>
    <row r="110" spans="1:9" x14ac:dyDescent="0.25">
      <c r="A110" s="6"/>
      <c r="B110" s="11">
        <v>32991</v>
      </c>
      <c r="C110" s="11"/>
      <c r="D110" s="12" t="s">
        <v>113</v>
      </c>
      <c r="E110" s="10" t="s">
        <v>15</v>
      </c>
      <c r="F110" s="29">
        <v>500</v>
      </c>
      <c r="G110" s="30"/>
      <c r="H110" s="30"/>
      <c r="I110" s="29">
        <v>500</v>
      </c>
    </row>
    <row r="111" spans="1:9" x14ac:dyDescent="0.25">
      <c r="A111" s="11"/>
      <c r="B111" s="11">
        <v>32999</v>
      </c>
      <c r="C111" s="11"/>
      <c r="D111" s="12" t="s">
        <v>114</v>
      </c>
      <c r="E111" s="10" t="s">
        <v>15</v>
      </c>
      <c r="F111" s="29">
        <v>7016</v>
      </c>
      <c r="G111" s="30"/>
      <c r="H111" s="30">
        <v>10000</v>
      </c>
      <c r="I111" s="29">
        <f>F111+H111</f>
        <v>17016</v>
      </c>
    </row>
    <row r="112" spans="1:9" x14ac:dyDescent="0.25">
      <c r="A112" s="6">
        <v>3431</v>
      </c>
      <c r="B112" s="6"/>
      <c r="C112" s="6"/>
      <c r="D112" s="10" t="s">
        <v>115</v>
      </c>
      <c r="E112" s="10"/>
      <c r="F112" s="26">
        <v>1000</v>
      </c>
      <c r="G112" s="27">
        <f>SUM(G113:G114)</f>
        <v>0</v>
      </c>
      <c r="H112" s="28">
        <f>H114</f>
        <v>500</v>
      </c>
      <c r="I112" s="26">
        <f>F112+H112</f>
        <v>1500</v>
      </c>
    </row>
    <row r="113" spans="1:9" x14ac:dyDescent="0.25">
      <c r="A113" s="6"/>
      <c r="B113" s="11">
        <v>34311</v>
      </c>
      <c r="C113" s="6"/>
      <c r="D113" s="12" t="s">
        <v>116</v>
      </c>
      <c r="E113" s="10"/>
      <c r="F113" s="29">
        <v>800</v>
      </c>
      <c r="G113" s="27"/>
      <c r="H113" s="27"/>
      <c r="I113" s="29">
        <v>800</v>
      </c>
    </row>
    <row r="114" spans="1:9" x14ac:dyDescent="0.25">
      <c r="A114" s="11"/>
      <c r="B114" s="11">
        <v>34312</v>
      </c>
      <c r="C114" s="11"/>
      <c r="D114" s="12" t="s">
        <v>117</v>
      </c>
      <c r="E114" s="10"/>
      <c r="F114" s="29">
        <v>200</v>
      </c>
      <c r="G114" s="30"/>
      <c r="H114" s="30">
        <v>500</v>
      </c>
      <c r="I114" s="29">
        <f>F114+H114</f>
        <v>700</v>
      </c>
    </row>
    <row r="115" spans="1:9" x14ac:dyDescent="0.25">
      <c r="A115" s="6">
        <v>3433</v>
      </c>
      <c r="B115" s="11"/>
      <c r="C115" s="6"/>
      <c r="D115" s="10" t="s">
        <v>118</v>
      </c>
      <c r="E115" s="10"/>
      <c r="F115" s="26">
        <v>300</v>
      </c>
      <c r="G115" s="27">
        <f>SUM(G116:G119)</f>
        <v>0</v>
      </c>
      <c r="H115" s="27"/>
      <c r="I115" s="26">
        <v>300</v>
      </c>
    </row>
    <row r="116" spans="1:9" x14ac:dyDescent="0.25">
      <c r="A116" s="11"/>
      <c r="B116" s="11">
        <v>34331</v>
      </c>
      <c r="C116" s="11"/>
      <c r="D116" s="12" t="s">
        <v>119</v>
      </c>
      <c r="E116" s="10"/>
      <c r="F116" s="29">
        <v>100</v>
      </c>
      <c r="G116" s="27"/>
      <c r="H116" s="27"/>
      <c r="I116" s="29">
        <v>100</v>
      </c>
    </row>
    <row r="117" spans="1:9" x14ac:dyDescent="0.25">
      <c r="A117" s="11"/>
      <c r="B117" s="11">
        <v>34332</v>
      </c>
      <c r="C117" s="11"/>
      <c r="D117" s="12" t="s">
        <v>120</v>
      </c>
      <c r="E117" s="10"/>
      <c r="F117" s="29">
        <v>100</v>
      </c>
      <c r="G117" s="27"/>
      <c r="H117" s="27"/>
      <c r="I117" s="29">
        <v>100</v>
      </c>
    </row>
    <row r="118" spans="1:9" x14ac:dyDescent="0.25">
      <c r="A118" s="11"/>
      <c r="B118" s="11">
        <v>34333</v>
      </c>
      <c r="C118" s="11"/>
      <c r="D118" s="12" t="s">
        <v>121</v>
      </c>
      <c r="E118" s="10"/>
      <c r="F118" s="29">
        <v>100</v>
      </c>
      <c r="G118" s="27"/>
      <c r="H118" s="27"/>
      <c r="I118" s="29">
        <v>100</v>
      </c>
    </row>
    <row r="119" spans="1:9" x14ac:dyDescent="0.25">
      <c r="A119" s="11"/>
      <c r="B119" s="11">
        <v>34339</v>
      </c>
      <c r="C119" s="11"/>
      <c r="D119" s="12" t="s">
        <v>122</v>
      </c>
      <c r="E119" s="10"/>
      <c r="F119" s="29"/>
      <c r="G119" s="27"/>
      <c r="H119" s="27"/>
      <c r="I119" s="29"/>
    </row>
    <row r="120" spans="1:9" x14ac:dyDescent="0.25">
      <c r="A120" s="6">
        <v>3434</v>
      </c>
      <c r="B120" s="6"/>
      <c r="C120" s="6"/>
      <c r="D120" s="10" t="s">
        <v>123</v>
      </c>
      <c r="E120" s="10"/>
      <c r="F120" s="26">
        <f>F121</f>
        <v>500</v>
      </c>
      <c r="G120" s="27">
        <f>SUM(G121)</f>
        <v>0</v>
      </c>
      <c r="H120" s="27"/>
      <c r="I120" s="26">
        <f>F120</f>
        <v>500</v>
      </c>
    </row>
    <row r="121" spans="1:9" x14ac:dyDescent="0.25">
      <c r="A121" s="6"/>
      <c r="B121" s="11">
        <v>34349</v>
      </c>
      <c r="C121" s="6"/>
      <c r="D121" s="12" t="s">
        <v>123</v>
      </c>
      <c r="E121" s="10"/>
      <c r="F121" s="29">
        <v>500</v>
      </c>
      <c r="G121" s="30"/>
      <c r="H121" s="30"/>
      <c r="I121" s="29">
        <f>F121</f>
        <v>500</v>
      </c>
    </row>
    <row r="122" spans="1:9" x14ac:dyDescent="0.25">
      <c r="A122" s="17">
        <v>3231</v>
      </c>
      <c r="B122" s="18"/>
      <c r="C122" s="17"/>
      <c r="D122" s="19" t="s">
        <v>124</v>
      </c>
      <c r="E122" s="10"/>
      <c r="F122" s="31">
        <f>SUM(F123)</f>
        <v>0</v>
      </c>
      <c r="G122" s="31">
        <f>SUM(G123)</f>
        <v>0</v>
      </c>
      <c r="H122" s="31"/>
      <c r="I122" s="32">
        <f>SUM(I123)</f>
        <v>0</v>
      </c>
    </row>
    <row r="123" spans="1:9" x14ac:dyDescent="0.25">
      <c r="A123" s="17"/>
      <c r="B123" s="18">
        <v>32319</v>
      </c>
      <c r="C123" s="17"/>
      <c r="D123" s="20" t="s">
        <v>125</v>
      </c>
      <c r="E123" s="10"/>
      <c r="F123" s="31"/>
      <c r="G123" s="33"/>
      <c r="H123" s="33"/>
      <c r="I123" s="33"/>
    </row>
    <row r="124" spans="1:9" x14ac:dyDescent="0.25">
      <c r="A124" s="17">
        <v>3121</v>
      </c>
      <c r="B124" s="18"/>
      <c r="C124" s="17"/>
      <c r="D124" s="19" t="s">
        <v>126</v>
      </c>
      <c r="E124" s="10"/>
      <c r="F124" s="31"/>
      <c r="G124" s="33"/>
      <c r="H124" s="34">
        <f>H125</f>
        <v>0</v>
      </c>
      <c r="I124" s="34"/>
    </row>
    <row r="125" spans="1:9" x14ac:dyDescent="0.25">
      <c r="A125" s="17"/>
      <c r="B125" s="18">
        <v>31219</v>
      </c>
      <c r="C125" s="17"/>
      <c r="D125" s="20" t="s">
        <v>127</v>
      </c>
      <c r="E125" s="10" t="s">
        <v>15</v>
      </c>
      <c r="F125" s="31"/>
      <c r="G125" s="33"/>
      <c r="H125" s="33"/>
      <c r="I125" s="33"/>
    </row>
    <row r="126" spans="1:9" x14ac:dyDescent="0.25">
      <c r="A126" s="17">
        <v>3222</v>
      </c>
      <c r="B126" s="18"/>
      <c r="C126" s="17"/>
      <c r="D126" s="19" t="s">
        <v>128</v>
      </c>
      <c r="E126" s="10"/>
      <c r="F126" s="31"/>
      <c r="G126" s="33"/>
      <c r="H126" s="34">
        <f>H127</f>
        <v>10000</v>
      </c>
      <c r="I126" s="34">
        <f>H126</f>
        <v>10000</v>
      </c>
    </row>
    <row r="127" spans="1:9" x14ac:dyDescent="0.25">
      <c r="A127" s="17"/>
      <c r="B127" s="18">
        <v>32224</v>
      </c>
      <c r="C127" s="17"/>
      <c r="D127" s="20" t="s">
        <v>129</v>
      </c>
      <c r="E127" s="10" t="s">
        <v>15</v>
      </c>
      <c r="F127" s="31"/>
      <c r="G127" s="33"/>
      <c r="H127" s="33">
        <v>10000</v>
      </c>
      <c r="I127" s="33">
        <f>H127</f>
        <v>10000</v>
      </c>
    </row>
    <row r="128" spans="1:9" x14ac:dyDescent="0.25">
      <c r="A128" s="17">
        <v>3722</v>
      </c>
      <c r="B128" s="18"/>
      <c r="C128" s="17"/>
      <c r="D128" s="10" t="s">
        <v>141</v>
      </c>
      <c r="E128" s="35"/>
      <c r="F128" s="36">
        <f>F129</f>
        <v>1000</v>
      </c>
      <c r="G128" s="33"/>
      <c r="H128" s="33"/>
      <c r="I128" s="33">
        <f>F128</f>
        <v>1000</v>
      </c>
    </row>
    <row r="129" spans="1:10" x14ac:dyDescent="0.25">
      <c r="A129" s="17"/>
      <c r="B129" s="18">
        <v>37229</v>
      </c>
      <c r="C129" s="17"/>
      <c r="D129" s="12" t="s">
        <v>142</v>
      </c>
      <c r="E129" s="10" t="s">
        <v>15</v>
      </c>
      <c r="F129" s="31">
        <v>1000</v>
      </c>
      <c r="G129" s="33"/>
      <c r="H129" s="33"/>
      <c r="I129" s="33">
        <f>F129</f>
        <v>1000</v>
      </c>
    </row>
    <row r="130" spans="1:10" x14ac:dyDescent="0.25">
      <c r="A130" s="17">
        <v>4221</v>
      </c>
      <c r="B130" s="18"/>
      <c r="C130" s="17"/>
      <c r="D130" s="19" t="s">
        <v>130</v>
      </c>
      <c r="E130" s="10"/>
      <c r="F130" s="31"/>
      <c r="G130" s="33"/>
      <c r="H130" s="34">
        <f>H131</f>
        <v>11000</v>
      </c>
      <c r="I130" s="34">
        <f>I131</f>
        <v>11000</v>
      </c>
    </row>
    <row r="131" spans="1:10" x14ac:dyDescent="0.25">
      <c r="A131" s="17"/>
      <c r="B131" s="18">
        <v>42211</v>
      </c>
      <c r="C131" s="17"/>
      <c r="D131" s="20" t="s">
        <v>131</v>
      </c>
      <c r="E131" s="10" t="s">
        <v>15</v>
      </c>
      <c r="F131" s="31"/>
      <c r="G131" s="33"/>
      <c r="H131" s="33">
        <v>11000</v>
      </c>
      <c r="I131" s="33">
        <f>H131</f>
        <v>11000</v>
      </c>
    </row>
    <row r="132" spans="1:10" x14ac:dyDescent="0.25">
      <c r="A132" s="17"/>
      <c r="B132" s="18">
        <v>42212</v>
      </c>
      <c r="C132" s="17"/>
      <c r="D132" s="20" t="s">
        <v>132</v>
      </c>
      <c r="E132" s="10" t="s">
        <v>15</v>
      </c>
      <c r="F132" s="31"/>
      <c r="G132" s="33"/>
      <c r="H132" s="33"/>
      <c r="I132" s="33"/>
    </row>
    <row r="133" spans="1:10" x14ac:dyDescent="0.25">
      <c r="A133" s="17">
        <v>4222</v>
      </c>
      <c r="B133" s="18"/>
      <c r="C133" s="17"/>
      <c r="D133" s="19" t="s">
        <v>133</v>
      </c>
      <c r="E133" s="10"/>
      <c r="F133" s="31"/>
      <c r="G133" s="33"/>
      <c r="H133" s="34"/>
      <c r="I133" s="34"/>
    </row>
    <row r="134" spans="1:10" x14ac:dyDescent="0.25">
      <c r="A134" s="17"/>
      <c r="B134" s="18">
        <v>42229</v>
      </c>
      <c r="C134" s="17"/>
      <c r="D134" s="20" t="s">
        <v>134</v>
      </c>
      <c r="E134" s="10" t="s">
        <v>15</v>
      </c>
      <c r="F134" s="31"/>
      <c r="G134" s="33"/>
      <c r="H134" s="33"/>
      <c r="I134" s="33"/>
    </row>
    <row r="135" spans="1:10" x14ac:dyDescent="0.25">
      <c r="A135" s="17">
        <v>4226</v>
      </c>
      <c r="B135" s="18"/>
      <c r="C135" s="17"/>
      <c r="D135" s="19" t="s">
        <v>135</v>
      </c>
      <c r="E135" s="10"/>
      <c r="F135" s="31"/>
      <c r="G135" s="33"/>
      <c r="H135" s="34">
        <f>H136+H137</f>
        <v>5000</v>
      </c>
      <c r="I135" s="34">
        <f>H135</f>
        <v>5000</v>
      </c>
    </row>
    <row r="136" spans="1:10" x14ac:dyDescent="0.25">
      <c r="A136" s="17"/>
      <c r="B136" s="18">
        <v>42261</v>
      </c>
      <c r="C136" s="17"/>
      <c r="D136" s="20" t="s">
        <v>136</v>
      </c>
      <c r="E136" s="10" t="s">
        <v>15</v>
      </c>
      <c r="F136" s="31"/>
      <c r="G136" s="33"/>
      <c r="H136" s="33">
        <v>2500</v>
      </c>
      <c r="I136" s="33">
        <v>2500</v>
      </c>
    </row>
    <row r="137" spans="1:10" x14ac:dyDescent="0.25">
      <c r="A137" s="17"/>
      <c r="B137" s="18">
        <v>42262</v>
      </c>
      <c r="C137" s="17"/>
      <c r="D137" s="20" t="s">
        <v>137</v>
      </c>
      <c r="E137" s="10" t="s">
        <v>15</v>
      </c>
      <c r="F137" s="31"/>
      <c r="G137" s="33"/>
      <c r="H137" s="33">
        <v>2500</v>
      </c>
      <c r="I137" s="33">
        <v>2500</v>
      </c>
    </row>
    <row r="138" spans="1:10" x14ac:dyDescent="0.25">
      <c r="A138" s="17">
        <v>4241</v>
      </c>
      <c r="B138" s="18"/>
      <c r="C138" s="17"/>
      <c r="D138" s="19" t="s">
        <v>138</v>
      </c>
      <c r="E138" s="10"/>
      <c r="F138" s="31"/>
      <c r="G138" s="33"/>
      <c r="H138" s="34">
        <f>H139</f>
        <v>1600</v>
      </c>
      <c r="I138" s="34">
        <f>H138</f>
        <v>1600</v>
      </c>
    </row>
    <row r="139" spans="1:10" x14ac:dyDescent="0.25">
      <c r="A139" s="17"/>
      <c r="B139" s="18"/>
      <c r="C139" s="17"/>
      <c r="D139" s="20" t="s">
        <v>138</v>
      </c>
      <c r="E139" s="10" t="s">
        <v>15</v>
      </c>
      <c r="F139" s="31"/>
      <c r="G139" s="33"/>
      <c r="H139" s="33">
        <v>1600</v>
      </c>
      <c r="I139" s="33">
        <f>H139</f>
        <v>1600</v>
      </c>
    </row>
    <row r="140" spans="1:10" x14ac:dyDescent="0.25">
      <c r="A140" s="17"/>
      <c r="B140" s="18"/>
      <c r="C140" s="17"/>
      <c r="D140" s="20"/>
      <c r="E140" s="10"/>
      <c r="F140" s="31"/>
      <c r="G140" s="33"/>
      <c r="H140" s="33"/>
      <c r="I140" s="33"/>
    </row>
    <row r="141" spans="1:10" x14ac:dyDescent="0.25">
      <c r="A141" s="17"/>
      <c r="B141" s="18"/>
      <c r="C141" s="17"/>
      <c r="D141" s="20"/>
      <c r="E141" s="10"/>
      <c r="F141" s="31"/>
      <c r="G141" s="33"/>
      <c r="H141" s="33"/>
      <c r="I141" s="33"/>
    </row>
    <row r="142" spans="1:10" x14ac:dyDescent="0.25">
      <c r="A142" s="21"/>
      <c r="B142" s="18"/>
      <c r="C142" s="21"/>
      <c r="D142" s="22" t="s">
        <v>139</v>
      </c>
      <c r="E142" s="22"/>
      <c r="F142" s="33">
        <f>F10+F18+F21+F24+F30+F36+F40+F43+F45+F54+F58+F70+F73+F81+F85+F93+F100+F102+F104+F109+F112+F115+F120+F128</f>
        <v>137616</v>
      </c>
      <c r="G142" s="33">
        <f>G70+G58+G50+G45+G30+G24</f>
        <v>188860</v>
      </c>
      <c r="H142" s="33"/>
      <c r="I142" s="33"/>
    </row>
    <row r="143" spans="1:10" x14ac:dyDescent="0.25">
      <c r="F143" s="39"/>
      <c r="G143" s="39"/>
      <c r="H143" s="39"/>
      <c r="I143" s="39"/>
    </row>
    <row r="144" spans="1:10" x14ac:dyDescent="0.25">
      <c r="A144" s="40" t="s">
        <v>146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s="38" customFormat="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s="38" customFormat="1" x14ac:dyDescent="0.25">
      <c r="A146" s="38" t="s">
        <v>143</v>
      </c>
    </row>
    <row r="147" spans="1:10" s="38" customFormat="1" x14ac:dyDescent="0.25"/>
    <row r="148" spans="1:10" x14ac:dyDescent="0.25">
      <c r="A148" s="23" t="s">
        <v>140</v>
      </c>
      <c r="D148" s="24"/>
      <c r="E148" s="24"/>
      <c r="F148" s="25"/>
    </row>
    <row r="149" spans="1:10" x14ac:dyDescent="0.25">
      <c r="F149" t="s">
        <v>144</v>
      </c>
    </row>
    <row r="150" spans="1:10" x14ac:dyDescent="0.25">
      <c r="F150" t="s">
        <v>145</v>
      </c>
    </row>
    <row r="154" spans="1:10" x14ac:dyDescent="0.25">
      <c r="D154" s="41"/>
    </row>
  </sheetData>
  <mergeCells count="7">
    <mergeCell ref="A6:I6"/>
    <mergeCell ref="A7:F7"/>
    <mergeCell ref="A9:B9"/>
    <mergeCell ref="A1:D1"/>
    <mergeCell ref="A2:C2"/>
    <mergeCell ref="A3:C3"/>
    <mergeCell ref="D4:I4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2022-02-16T11:35:28Z</cp:lastPrinted>
  <dcterms:created xsi:type="dcterms:W3CDTF">2022-02-16T11:33:29Z</dcterms:created>
  <dcterms:modified xsi:type="dcterms:W3CDTF">2022-02-18T10:24:39Z</dcterms:modified>
</cp:coreProperties>
</file>